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filterPrivacy="1" defaultThemeVersion="124226"/>
  <xr:revisionPtr revIDLastSave="0" documentId="13_ncr:1_{586EAA6F-406F-4BA4-BB88-CBCCF1D5E3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осчеку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" i="5" l="1"/>
  <c r="C29" i="5" s="1"/>
  <c r="E28" i="5"/>
  <c r="E26" i="5"/>
  <c r="C26" i="5" s="1"/>
  <c r="E23" i="5"/>
  <c r="C23" i="5" s="1"/>
  <c r="E22" i="5"/>
  <c r="E20" i="5"/>
  <c r="C20" i="5" s="1"/>
  <c r="E19" i="5"/>
  <c r="C19" i="5" s="1"/>
  <c r="C33" i="5"/>
  <c r="C30" i="5"/>
  <c r="C17" i="5"/>
  <c r="E17" i="5"/>
  <c r="D33" i="5" l="1"/>
  <c r="D29" i="5"/>
  <c r="D26" i="5"/>
  <c r="D28" i="5" s="1"/>
  <c r="D23" i="5"/>
  <c r="D25" i="5" s="1"/>
  <c r="D19" i="5"/>
  <c r="D17" i="5"/>
  <c r="D32" i="5"/>
  <c r="C32" i="5"/>
  <c r="D31" i="5"/>
  <c r="C31" i="5"/>
  <c r="D30" i="5"/>
  <c r="C28" i="5"/>
  <c r="E25" i="5"/>
  <c r="C25" i="5" s="1"/>
  <c r="D24" i="5"/>
  <c r="C24" i="5"/>
  <c r="D20" i="5"/>
  <c r="D18" i="5"/>
  <c r="C18" i="5"/>
  <c r="E15" i="5"/>
  <c r="E13" i="5" s="1"/>
  <c r="E12" i="5" s="1"/>
  <c r="D22" i="5" l="1"/>
  <c r="C22" i="5"/>
  <c r="D15" i="5"/>
  <c r="D13" i="5" s="1"/>
  <c r="D12" i="5" s="1"/>
  <c r="C15" i="5"/>
  <c r="C13" i="5" s="1"/>
  <c r="C1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E33" authorId="0" shapeId="0" xr:uid="{00000000-0006-0000-0000-000002000000}">
      <text>
        <r>
          <rPr>
            <b/>
            <sz val="8"/>
            <color indexed="81"/>
            <rFont val="Tahoma"/>
            <charset val="1"/>
          </rPr>
          <t>Автор:</t>
        </r>
        <r>
          <rPr>
            <sz val="8"/>
            <color indexed="81"/>
            <rFont val="Tahoma"/>
            <charset val="1"/>
          </rPr>
          <t xml:space="preserve">
мед и соц отч</t>
        </r>
      </text>
    </comment>
  </commentList>
</comments>
</file>

<file path=xl/sharedStrings.xml><?xml version="1.0" encoding="utf-8"?>
<sst xmlns="http://schemas.openxmlformats.org/spreadsheetml/2006/main" count="55" uniqueCount="32">
  <si>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</si>
  <si>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</si>
  <si>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</si>
  <si>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СШ№13 с.Косчеку</t>
  </si>
  <si>
    <t xml:space="preserve">Среднее образование </t>
  </si>
  <si>
    <t>ед. изм.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</si>
  <si>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</si>
  <si>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</si>
  <si>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</si>
  <si>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</si>
  <si>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</si>
  <si>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</si>
  <si>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</si>
  <si>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</si>
  <si>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</si>
  <si>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</si>
  <si>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</si>
  <si>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</si>
  <si>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</si>
  <si>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</si>
  <si>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</si>
  <si>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</si>
  <si>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учителя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</si>
  <si>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</si>
  <si>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</si>
  <si>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</si>
  <si>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</si>
  <si>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</si>
  <si>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</si>
  <si>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</si>
  <si>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2022 год</t>
  </si>
  <si>
    <t>по состоянию на "1"октября 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</si>
</sst>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sz val="18"/>
      <name val="Arial Narrow"/>
      <family val="2"/>
      <charset val="204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0" fontId="2" fillId="2" borderId="3" xfId="0" applyFont="1" applyFill="1" applyBorder="1"/>
    <xf numFmtId="0" fontId="2" fillId="3" borderId="3" xfId="0" applyFont="1" applyFill="1" applyBorder="1"/>
    <xf numFmtId="0" fontId="6" fillId="0" borderId="3" xfId="0" applyFont="1" applyBorder="1"/>
    <xf numFmtId="164" fontId="2" fillId="2" borderId="3" xfId="0" applyNumberFormat="1" applyFont="1" applyFill="1" applyBorder="1"/>
    <xf numFmtId="164" fontId="2" fillId="0" borderId="3" xfId="0" applyNumberFormat="1" applyFont="1" applyBorder="1"/>
    <xf numFmtId="0" fontId="3" fillId="0" borderId="3" xfId="0" applyFont="1" applyBorder="1"/>
    <xf numFmtId="0" fontId="4" fillId="0" borderId="3" xfId="0" applyFont="1" applyBorder="1"/>
    <xf numFmtId="164" fontId="2" fillId="4" borderId="3" xfId="0" applyNumberFormat="1" applyFont="1" applyFill="1" applyBorder="1"/>
    <xf numFmtId="0" fontId="4" fillId="0" borderId="3" xfId="0" applyFont="1" applyBorder="1" applyAlignment="1">
      <alignment horizontal="center" vertical="center"/>
    </xf>
    <xf numFmtId="164" fontId="2" fillId="3" borderId="3" xfId="0" applyNumberFormat="1" applyFont="1" applyFill="1" applyBorder="1"/>
    <xf numFmtId="0" fontId="2" fillId="4" borderId="3" xfId="0" applyFont="1" applyFill="1" applyBorder="1"/>
    <xf numFmtId="0" fontId="4" fillId="4" borderId="3" xfId="0" applyFont="1" applyFill="1" applyBorder="1" applyAlignment="1">
      <alignment horizontal="center" vertical="center" wrapText="1"/>
    </xf>
    <xf numFmtId="0" fontId="2" fillId="4" borderId="0" xfId="0" applyFont="1" applyFill="1"/>
    <xf numFmtId="0" fontId="1" fillId="0" borderId="3" xfId="0" applyFont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4" fillId="3" borderId="3" xfId="0" applyFont="1" applyFill="1" applyBorder="1" applyAlignment="1">
      <alignment horizontal="center" vertical="center" wrapText="1"/>
    </xf>
    <xf numFmtId="0" fontId="2" fillId="3" borderId="0" xfId="0" applyFont="1" applyFill="1"/>
    <xf numFmtId="0" fontId="1" fillId="5" borderId="3" xfId="0" applyFont="1" applyFill="1" applyBorder="1"/>
    <xf numFmtId="0" fontId="4" fillId="5" borderId="3" xfId="0" applyFont="1" applyFill="1" applyBorder="1" applyAlignment="1">
      <alignment horizontal="center" vertical="center" wrapText="1"/>
    </xf>
    <xf numFmtId="164" fontId="2" fillId="5" borderId="3" xfId="0" applyNumberFormat="1" applyFont="1" applyFill="1" applyBorder="1"/>
    <xf numFmtId="164" fontId="7" fillId="4" borderId="3" xfId="0" applyNumberFormat="1" applyFont="1" applyFill="1" applyBorder="1"/>
    <xf numFmtId="0" fontId="2" fillId="4" borderId="3" xfId="0" applyFont="1" applyFill="1" applyBorder="1" applyAlignment="1">
      <alignment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5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workbookViewId="0">
      <selection activeCell="A3" sqref="A3"/>
    </sheetView>
  </sheetViews>
  <sheetFormatPr defaultColWidth="9.140625" defaultRowHeight="20.25" x14ac:dyDescent="0.3"/>
  <cols>
    <col min="1" max="1" width="69.42578125" style="1" customWidth="1"/>
    <col min="2" max="2" width="10.85546875" style="3" customWidth="1"/>
    <col min="3" max="3" width="16" style="1" customWidth="1"/>
    <col min="4" max="4" width="15.5703125" style="1" customWidth="1"/>
    <col min="5" max="5" width="15.42578125" style="1" customWidth="1"/>
    <col min="6" max="6" width="13.85546875" style="1" customWidth="1"/>
    <col min="7" max="7" width="12" style="1" customWidth="1"/>
    <col min="8" max="16384" width="9.140625" style="1"/>
  </cols>
  <sheetData>
    <row r="1" spans="1:5" x14ac:dyDescent="0.3">
      <c r="A1" s="33" t="s">
        <v>0</v>
      </c>
      <c r="B1" s="33"/>
      <c r="C1" s="33"/>
      <c r="D1" s="33"/>
      <c r="E1" s="33"/>
    </row>
    <row r="2" spans="1:5" x14ac:dyDescent="0.3">
      <c r="A2" s="33" t="s">
        <v>31</v>
      </c>
      <c r="B2" s="33"/>
      <c r="C2" s="33"/>
      <c r="D2" s="33"/>
      <c r="E2" s="33"/>
    </row>
    <row r="3" spans="1:5" x14ac:dyDescent="0.3">
      <c r="A3" s="2"/>
    </row>
    <row r="4" spans="1:5" x14ac:dyDescent="0.3">
      <c r="A4" s="34"/>
      <c r="B4" s="34"/>
      <c r="C4" s="34"/>
      <c r="D4" s="34"/>
      <c r="E4" s="34"/>
    </row>
    <row r="5" spans="1:5" x14ac:dyDescent="0.3">
      <c r="A5" s="35" t="s">
        <v>1</v>
      </c>
      <c r="B5" s="35"/>
      <c r="C5" s="35"/>
      <c r="D5" s="35"/>
      <c r="E5" s="35"/>
    </row>
    <row r="6" spans="1:5" x14ac:dyDescent="0.3">
      <c r="A6" s="4"/>
    </row>
    <row r="7" spans="1:5" x14ac:dyDescent="0.3">
      <c r="A7" s="5" t="s">
        <v>2</v>
      </c>
    </row>
    <row r="8" spans="1:5" x14ac:dyDescent="0.3">
      <c r="A8" s="2" t="s">
        <v>3</v>
      </c>
    </row>
    <row r="9" spans="1:5" x14ac:dyDescent="0.3">
      <c r="A9" s="36" t="s">
        <v>4</v>
      </c>
      <c r="B9" s="37" t="s">
        <v>5</v>
      </c>
      <c r="C9" s="36" t="s">
        <v>30</v>
      </c>
      <c r="D9" s="36"/>
      <c r="E9" s="36"/>
    </row>
    <row r="10" spans="1:5" ht="40.5" x14ac:dyDescent="0.3">
      <c r="A10" s="36"/>
      <c r="B10" s="37"/>
      <c r="C10" s="31" t="s">
        <v>6</v>
      </c>
      <c r="D10" s="31" t="s">
        <v>7</v>
      </c>
      <c r="E10" s="30" t="s">
        <v>8</v>
      </c>
    </row>
    <row r="11" spans="1:5" x14ac:dyDescent="0.3">
      <c r="A11" s="6" t="s">
        <v>9</v>
      </c>
      <c r="B11" s="7" t="s">
        <v>10</v>
      </c>
      <c r="C11" s="8">
        <v>60</v>
      </c>
      <c r="D11" s="8">
        <v>60</v>
      </c>
      <c r="E11" s="9">
        <v>60</v>
      </c>
    </row>
    <row r="12" spans="1:5" x14ac:dyDescent="0.3">
      <c r="A12" s="10" t="s">
        <v>11</v>
      </c>
      <c r="B12" s="7" t="s">
        <v>12</v>
      </c>
      <c r="C12" s="11">
        <f>+C13/C11</f>
        <v>1636</v>
      </c>
      <c r="D12" s="11">
        <f t="shared" ref="D12" si="0">+D13/D11</f>
        <v>2637</v>
      </c>
      <c r="E12" s="11">
        <f>+E13/E11</f>
        <v>1227</v>
      </c>
    </row>
    <row r="13" spans="1:5" x14ac:dyDescent="0.3">
      <c r="A13" s="6" t="s">
        <v>13</v>
      </c>
      <c r="B13" s="7" t="s">
        <v>12</v>
      </c>
      <c r="C13" s="12">
        <f t="shared" ref="C13" si="1">SUM(C15+C29+C30+C31+C32+C33)</f>
        <v>98160</v>
      </c>
      <c r="D13" s="12">
        <f>SUM(D15+D29+D30+D31+D32+D33)</f>
        <v>158220</v>
      </c>
      <c r="E13" s="12">
        <f>SUM(E15+E29+E30+E31+E32+E33)</f>
        <v>73620</v>
      </c>
    </row>
    <row r="14" spans="1:5" x14ac:dyDescent="0.3">
      <c r="A14" s="13" t="s">
        <v>14</v>
      </c>
      <c r="B14" s="14"/>
      <c r="C14" s="12"/>
      <c r="D14" s="12"/>
      <c r="E14" s="12"/>
    </row>
    <row r="15" spans="1:5" s="32" customFormat="1" x14ac:dyDescent="0.3">
      <c r="A15" s="25" t="s">
        <v>15</v>
      </c>
      <c r="B15" s="26" t="s">
        <v>12</v>
      </c>
      <c r="C15" s="27">
        <f>SUM(C17+C20+C26+C23)</f>
        <v>72660</v>
      </c>
      <c r="D15" s="27">
        <f>SUM(D17+D20+D26+D23)</f>
        <v>128895</v>
      </c>
      <c r="E15" s="27">
        <f>SUM(E17+E20+E26+E23)</f>
        <v>54495</v>
      </c>
    </row>
    <row r="16" spans="1:5" x14ac:dyDescent="0.3">
      <c r="A16" s="13" t="s">
        <v>16</v>
      </c>
      <c r="B16" s="14"/>
      <c r="C16" s="12"/>
      <c r="D16" s="12"/>
      <c r="E16" s="12"/>
    </row>
    <row r="17" spans="1:5" s="20" customFormat="1" ht="23.25" x14ac:dyDescent="0.35">
      <c r="A17" s="18" t="s">
        <v>17</v>
      </c>
      <c r="B17" s="19" t="s">
        <v>12</v>
      </c>
      <c r="C17" s="15">
        <f>E17/9*12</f>
        <v>7610</v>
      </c>
      <c r="D17" s="15">
        <f>E17</f>
        <v>5707.5</v>
      </c>
      <c r="E17" s="28">
        <f>(761*1.25)*6</f>
        <v>5707.5</v>
      </c>
    </row>
    <row r="18" spans="1:5" x14ac:dyDescent="0.3">
      <c r="A18" s="10" t="s">
        <v>18</v>
      </c>
      <c r="B18" s="16" t="s">
        <v>19</v>
      </c>
      <c r="C18" s="12">
        <f>+E18</f>
        <v>3</v>
      </c>
      <c r="D18" s="12">
        <f t="shared" ref="D18" si="2">SUM(E18)</f>
        <v>3</v>
      </c>
      <c r="E18" s="17">
        <v>3</v>
      </c>
    </row>
    <row r="19" spans="1:5" x14ac:dyDescent="0.3">
      <c r="A19" s="10" t="s">
        <v>20</v>
      </c>
      <c r="B19" s="7" t="s">
        <v>21</v>
      </c>
      <c r="C19" s="15">
        <f>E19/9*12</f>
        <v>2536.6666666666665</v>
      </c>
      <c r="D19" s="12">
        <f>E19</f>
        <v>1902.5</v>
      </c>
      <c r="E19" s="15">
        <f>E17/E18</f>
        <v>1902.5</v>
      </c>
    </row>
    <row r="20" spans="1:5" s="20" customFormat="1" ht="23.25" x14ac:dyDescent="0.35">
      <c r="A20" s="18" t="s">
        <v>22</v>
      </c>
      <c r="B20" s="19" t="s">
        <v>12</v>
      </c>
      <c r="C20" s="15">
        <f>E20/9*12</f>
        <v>49600</v>
      </c>
      <c r="D20" s="15">
        <f>E20*3</f>
        <v>111600</v>
      </c>
      <c r="E20" s="28">
        <f>(4960*1.25)*6</f>
        <v>37200</v>
      </c>
    </row>
    <row r="21" spans="1:5" x14ac:dyDescent="0.3">
      <c r="A21" s="10" t="s">
        <v>18</v>
      </c>
      <c r="B21" s="16" t="s">
        <v>19</v>
      </c>
      <c r="C21" s="12">
        <v>16</v>
      </c>
      <c r="D21" s="12">
        <v>16</v>
      </c>
      <c r="E21" s="17">
        <v>16</v>
      </c>
    </row>
    <row r="22" spans="1:5" x14ac:dyDescent="0.3">
      <c r="A22" s="10" t="s">
        <v>20</v>
      </c>
      <c r="B22" s="7" t="s">
        <v>21</v>
      </c>
      <c r="C22" s="15">
        <f>E22/9*12</f>
        <v>3100</v>
      </c>
      <c r="D22" s="12">
        <f>E22*3</f>
        <v>6975</v>
      </c>
      <c r="E22" s="15">
        <f>SUM(E20/E21)</f>
        <v>2325</v>
      </c>
    </row>
    <row r="23" spans="1:5" s="20" customFormat="1" ht="39.75" x14ac:dyDescent="0.35">
      <c r="A23" s="29" t="s">
        <v>23</v>
      </c>
      <c r="B23" s="19" t="s">
        <v>12</v>
      </c>
      <c r="C23" s="15">
        <f>E23/9*12</f>
        <v>3750</v>
      </c>
      <c r="D23" s="15">
        <f>E23</f>
        <v>2812.5</v>
      </c>
      <c r="E23" s="28">
        <f>(375*1.25)*6</f>
        <v>2812.5</v>
      </c>
    </row>
    <row r="24" spans="1:5" x14ac:dyDescent="0.3">
      <c r="A24" s="10" t="s">
        <v>18</v>
      </c>
      <c r="B24" s="16" t="s">
        <v>19</v>
      </c>
      <c r="C24" s="12">
        <f>+E24</f>
        <v>3</v>
      </c>
      <c r="D24" s="12">
        <f t="shared" ref="D24" si="3">SUM(E24)</f>
        <v>3</v>
      </c>
      <c r="E24" s="17">
        <v>3</v>
      </c>
    </row>
    <row r="25" spans="1:5" x14ac:dyDescent="0.3">
      <c r="A25" s="10" t="s">
        <v>20</v>
      </c>
      <c r="B25" s="7" t="s">
        <v>21</v>
      </c>
      <c r="C25" s="15">
        <f>E25/9*12</f>
        <v>1250</v>
      </c>
      <c r="D25" s="15">
        <f>SUM(D23/D24)</f>
        <v>937.5</v>
      </c>
      <c r="E25" s="15">
        <f>SUM(E23/E24)</f>
        <v>937.5</v>
      </c>
    </row>
    <row r="26" spans="1:5" s="20" customFormat="1" ht="23.25" x14ac:dyDescent="0.35">
      <c r="A26" s="18" t="s">
        <v>24</v>
      </c>
      <c r="B26" s="19" t="s">
        <v>12</v>
      </c>
      <c r="C26" s="15">
        <f>E26/9*12</f>
        <v>11700</v>
      </c>
      <c r="D26" s="15">
        <f>E26</f>
        <v>8775</v>
      </c>
      <c r="E26" s="28">
        <f>(1170*1.25)*6</f>
        <v>8775</v>
      </c>
    </row>
    <row r="27" spans="1:5" x14ac:dyDescent="0.3">
      <c r="A27" s="10" t="s">
        <v>18</v>
      </c>
      <c r="B27" s="16" t="s">
        <v>19</v>
      </c>
      <c r="C27" s="12">
        <v>6</v>
      </c>
      <c r="D27" s="12">
        <v>6</v>
      </c>
      <c r="E27" s="17">
        <v>6</v>
      </c>
    </row>
    <row r="28" spans="1:5" x14ac:dyDescent="0.3">
      <c r="A28" s="10" t="s">
        <v>20</v>
      </c>
      <c r="B28" s="7" t="s">
        <v>21</v>
      </c>
      <c r="C28" s="15">
        <f>E28/9*12</f>
        <v>1950</v>
      </c>
      <c r="D28" s="15">
        <f>SUM(D26/D27)</f>
        <v>1462.5</v>
      </c>
      <c r="E28" s="15">
        <f>SUM(E26/E27)</f>
        <v>1462.5</v>
      </c>
    </row>
    <row r="29" spans="1:5" ht="23.25" x14ac:dyDescent="0.35">
      <c r="A29" s="6" t="s">
        <v>25</v>
      </c>
      <c r="B29" s="7" t="s">
        <v>12</v>
      </c>
      <c r="C29" s="15">
        <f>E29/9*12</f>
        <v>10700</v>
      </c>
      <c r="D29" s="12">
        <f>E29</f>
        <v>8025</v>
      </c>
      <c r="E29" s="28">
        <f>(1070*1.25)*6</f>
        <v>8025</v>
      </c>
    </row>
    <row r="30" spans="1:5" s="24" customFormat="1" ht="36.75" x14ac:dyDescent="0.3">
      <c r="A30" s="22" t="s">
        <v>26</v>
      </c>
      <c r="B30" s="23" t="s">
        <v>12</v>
      </c>
      <c r="C30" s="15">
        <f>E30/9*12</f>
        <v>6800</v>
      </c>
      <c r="D30" s="12">
        <f>E30*3</f>
        <v>15300</v>
      </c>
      <c r="E30" s="17">
        <v>5100</v>
      </c>
    </row>
    <row r="31" spans="1:5" x14ac:dyDescent="0.3">
      <c r="A31" s="21" t="s">
        <v>27</v>
      </c>
      <c r="B31" s="7" t="s">
        <v>12</v>
      </c>
      <c r="C31" s="17">
        <f t="shared" ref="C31:C32" si="4">E31*12</f>
        <v>0</v>
      </c>
      <c r="D31" s="12">
        <f t="shared" ref="D31:D32" si="5">E31*3</f>
        <v>0</v>
      </c>
      <c r="E31" s="9"/>
    </row>
    <row r="32" spans="1:5" ht="36.75" x14ac:dyDescent="0.3">
      <c r="A32" s="21" t="s">
        <v>28</v>
      </c>
      <c r="B32" s="7" t="s">
        <v>12</v>
      </c>
      <c r="C32" s="17">
        <f t="shared" si="4"/>
        <v>0</v>
      </c>
      <c r="D32" s="12">
        <f t="shared" si="5"/>
        <v>0</v>
      </c>
      <c r="E32" s="9"/>
    </row>
    <row r="33" spans="1:5" ht="52.5" x14ac:dyDescent="0.3">
      <c r="A33" s="21" t="s">
        <v>29</v>
      </c>
      <c r="B33" s="7" t="s">
        <v>12</v>
      </c>
      <c r="C33" s="15">
        <f>E33/9*12</f>
        <v>8000</v>
      </c>
      <c r="D33" s="12">
        <f>E33</f>
        <v>6000</v>
      </c>
      <c r="E33" s="17">
        <v>6000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Косчеку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2022-10-20T06:29:52Z</dcterms:modified>
</cp:coreProperties>
</file>