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й квартал 2021" sheetId="5" r:id="rId1"/>
  </sheets>
  <calcPr calcId="124519"/>
</workbook>
</file>

<file path=xl/calcChain.xml><?xml version="1.0" encoding="utf-8"?>
<calcChain xmlns="http://schemas.openxmlformats.org/spreadsheetml/2006/main">
  <c r="E30" i="5"/>
  <c r="E33"/>
  <c r="C33" l="1"/>
  <c r="D33"/>
  <c r="C29"/>
  <c r="D29"/>
  <c r="C26"/>
  <c r="D26"/>
  <c r="C23"/>
  <c r="D23"/>
  <c r="C20"/>
  <c r="D19"/>
  <c r="C17"/>
  <c r="C19" s="1"/>
  <c r="D17"/>
  <c r="D32"/>
  <c r="C32"/>
  <c r="D31"/>
  <c r="C31"/>
  <c r="D30"/>
  <c r="C30"/>
  <c r="E28"/>
  <c r="D28"/>
  <c r="C28"/>
  <c r="E25"/>
  <c r="D24"/>
  <c r="C24"/>
  <c r="D25"/>
  <c r="C25"/>
  <c r="E22"/>
  <c r="D22" s="1"/>
  <c r="D20"/>
  <c r="C22"/>
  <c r="D18"/>
  <c r="C18"/>
  <c r="E15"/>
  <c r="E13" s="1"/>
  <c r="E12" s="1"/>
  <c r="D15" l="1"/>
  <c r="D13"/>
  <c r="D12" s="1"/>
  <c r="C15"/>
  <c r="C13" s="1"/>
  <c r="C12" s="1"/>
</calcChain>
</file>

<file path=xl/comments1.xml><?xml version="1.0" encoding="utf-8"?>
<comments xmlns="http://schemas.openxmlformats.org/spreadsheetml/2006/main">
  <authors>
    <author>Автор</author>
  </authors>
  <commentList>
    <comment ref="E29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соц налог</t>
        </r>
      </text>
    </comment>
    <comment ref="E33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мед и соц отч</t>
        </r>
      </text>
    </comment>
  </commentList>
</comments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<sst xmlns="http://schemas.openxmlformats.org/spreadsheetml/2006/main" count="55" uniqueCount="32">
  <si>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</si>
  <si>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</si>
  <si>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</si>
  <si>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СШ№13 с.Косчеку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</si>
  <si>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</si>
  <si>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</si>
  <si>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</si>
  <si>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</si>
  <si>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</si>
  <si>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</si>
  <si>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</si>
  <si>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</si>
  <si>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</si>
  <si>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</si>
  <si>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</si>
  <si>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</si>
  <si>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</si>
  <si>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</si>
  <si>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</si>
  <si>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</si>
  <si>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</si>
  <si>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</si>
  <si>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</si>
  <si>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</si>
  <si>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</si>
  <si>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</si>
  <si>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</si>
  <si>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</si>
  <si>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</si>
  <si>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</si>
  <si>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"1"апреля 2021г.</t>
  </si>
  <si>
    <t>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</si>
</sst>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2" fillId="0" borderId="3" xfId="0" applyFont="1" applyBorder="1"/>
    <xf numFmtId="164" fontId="2" fillId="4" borderId="3" xfId="0" applyNumberFormat="1" applyFont="1" applyFill="1" applyBorder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0" fontId="2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" fillId="0" borderId="3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" fillId="5" borderId="3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/>
    <xf numFmtId="164" fontId="7" fillId="4" borderId="3" xfId="0" applyNumberFormat="1" applyFont="1" applyFill="1" applyBorder="1"/>
    <xf numFmtId="0" fontId="2" fillId="4" borderId="3" xfId="0" applyFont="1" applyFill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5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E31" sqref="E31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3" width="16" style="1" customWidth="1"/>
    <col min="4" max="4" width="15.5703125" style="1" customWidth="1"/>
    <col min="5" max="5" width="15.42578125" style="1" customWidth="1"/>
    <col min="6" max="6" width="13.85546875" style="1" customWidth="1"/>
    <col min="7" max="7" width="12" style="1" customWidth="1"/>
    <col min="8" max="16384" width="9.140625" style="1"/>
  </cols>
  <sheetData>
    <row r="1" spans="1:5">
      <c r="A1" s="34" t="s">
        <v>0</v>
      </c>
      <c r="B1" s="34"/>
      <c r="C1" s="34"/>
      <c r="D1" s="34"/>
      <c r="E1" s="34"/>
    </row>
    <row r="2" spans="1:5">
      <c r="A2" s="34" t="s">
        <v>30</v>
      </c>
      <c r="B2" s="34"/>
      <c r="C2" s="34"/>
      <c r="D2" s="34"/>
      <c r="E2" s="34"/>
    </row>
    <row r="3" spans="1:5">
      <c r="A3" s="2"/>
    </row>
    <row r="4" spans="1:5">
      <c r="A4" s="35"/>
      <c r="B4" s="35"/>
      <c r="C4" s="35"/>
      <c r="D4" s="35"/>
      <c r="E4" s="35"/>
    </row>
    <row r="5" spans="1:5">
      <c r="A5" s="36" t="s">
        <v>1</v>
      </c>
      <c r="B5" s="36"/>
      <c r="C5" s="36"/>
      <c r="D5" s="36"/>
      <c r="E5" s="36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37" t="s">
        <v>4</v>
      </c>
      <c r="B9" s="38" t="s">
        <v>5</v>
      </c>
      <c r="C9" s="37" t="s">
        <v>31</v>
      </c>
      <c r="D9" s="37"/>
      <c r="E9" s="37"/>
    </row>
    <row r="10" spans="1:5" ht="40.5">
      <c r="A10" s="37"/>
      <c r="B10" s="38"/>
      <c r="C10" s="32" t="s">
        <v>6</v>
      </c>
      <c r="D10" s="32" t="s">
        <v>7</v>
      </c>
      <c r="E10" s="31" t="s">
        <v>8</v>
      </c>
    </row>
    <row r="11" spans="1:5">
      <c r="A11" s="6" t="s">
        <v>9</v>
      </c>
      <c r="B11" s="7" t="s">
        <v>10</v>
      </c>
      <c r="C11" s="8">
        <v>58</v>
      </c>
      <c r="D11" s="8">
        <v>58</v>
      </c>
      <c r="E11" s="9">
        <v>58</v>
      </c>
    </row>
    <row r="12" spans="1:5">
      <c r="A12" s="10" t="s">
        <v>11</v>
      </c>
      <c r="B12" s="7" t="s">
        <v>12</v>
      </c>
      <c r="C12" s="11">
        <f>+C13/C11</f>
        <v>814.0344827586207</v>
      </c>
      <c r="D12" s="11">
        <f t="shared" ref="D12" si="0">+D13/D11</f>
        <v>374.54310344827587</v>
      </c>
      <c r="E12" s="11">
        <f>+E13/E11</f>
        <v>175.11206896551724</v>
      </c>
    </row>
    <row r="13" spans="1:5">
      <c r="A13" s="6" t="s">
        <v>13</v>
      </c>
      <c r="B13" s="7" t="s">
        <v>12</v>
      </c>
      <c r="C13" s="12">
        <f t="shared" ref="C13" si="1">SUM(C15+C29+C30+C31+C32+C33)</f>
        <v>47214</v>
      </c>
      <c r="D13" s="12">
        <f>SUM(D15+D29+D30+D31+D32+D33)</f>
        <v>21723.5</v>
      </c>
      <c r="E13" s="12">
        <f>SUM(E15+E29+E30+E31+E32+E33)</f>
        <v>10156.5</v>
      </c>
    </row>
    <row r="14" spans="1:5">
      <c r="A14" s="13" t="s">
        <v>14</v>
      </c>
      <c r="B14" s="14"/>
      <c r="C14" s="12"/>
      <c r="D14" s="12"/>
      <c r="E14" s="12"/>
    </row>
    <row r="15" spans="1:5" s="33" customFormat="1">
      <c r="A15" s="26" t="s">
        <v>15</v>
      </c>
      <c r="B15" s="27" t="s">
        <v>12</v>
      </c>
      <c r="C15" s="28">
        <f>SUM(C17+C20+C26+C23)</f>
        <v>29064</v>
      </c>
      <c r="D15" s="28">
        <f>SUM(D17+D20+D26+D23)</f>
        <v>17186</v>
      </c>
      <c r="E15" s="28">
        <f>SUM(E17+E20+E26+E23)</f>
        <v>7266</v>
      </c>
    </row>
    <row r="16" spans="1:5">
      <c r="A16" s="13" t="s">
        <v>16</v>
      </c>
      <c r="B16" s="14"/>
      <c r="C16" s="12"/>
      <c r="D16" s="12"/>
      <c r="E16" s="12"/>
    </row>
    <row r="17" spans="1:5" s="21" customFormat="1" ht="23.25">
      <c r="A17" s="19" t="s">
        <v>17</v>
      </c>
      <c r="B17" s="20" t="s">
        <v>12</v>
      </c>
      <c r="C17" s="16">
        <f>SUM(+E17/3)*12</f>
        <v>3044</v>
      </c>
      <c r="D17" s="16">
        <f>E17</f>
        <v>761</v>
      </c>
      <c r="E17" s="29">
        <v>761</v>
      </c>
    </row>
    <row r="18" spans="1:5">
      <c r="A18" s="10" t="s">
        <v>18</v>
      </c>
      <c r="B18" s="17" t="s">
        <v>19</v>
      </c>
      <c r="C18" s="12">
        <f>+E18</f>
        <v>2</v>
      </c>
      <c r="D18" s="12">
        <f t="shared" ref="D18" si="2">SUM(E18)</f>
        <v>2</v>
      </c>
      <c r="E18" s="18">
        <v>2</v>
      </c>
    </row>
    <row r="19" spans="1:5">
      <c r="A19" s="10" t="s">
        <v>20</v>
      </c>
      <c r="B19" s="7" t="s">
        <v>21</v>
      </c>
      <c r="C19" s="16">
        <f>SUM(C17/C18)</f>
        <v>1522</v>
      </c>
      <c r="D19" s="12">
        <f>E19</f>
        <v>1138.5</v>
      </c>
      <c r="E19" s="16">
        <v>1138.5</v>
      </c>
    </row>
    <row r="20" spans="1:5" s="21" customFormat="1">
      <c r="A20" s="19" t="s">
        <v>22</v>
      </c>
      <c r="B20" s="20" t="s">
        <v>12</v>
      </c>
      <c r="C20" s="16">
        <f>SUM(+E20/3)*12</f>
        <v>19840</v>
      </c>
      <c r="D20" s="16">
        <f>E20*3</f>
        <v>14880</v>
      </c>
      <c r="E20" s="16">
        <v>4960</v>
      </c>
    </row>
    <row r="21" spans="1:5">
      <c r="A21" s="10" t="s">
        <v>18</v>
      </c>
      <c r="B21" s="17" t="s">
        <v>19</v>
      </c>
      <c r="C21" s="12">
        <v>13</v>
      </c>
      <c r="D21" s="12">
        <v>13</v>
      </c>
      <c r="E21" s="18">
        <v>13</v>
      </c>
    </row>
    <row r="22" spans="1:5">
      <c r="A22" s="10" t="s">
        <v>20</v>
      </c>
      <c r="B22" s="7" t="s">
        <v>21</v>
      </c>
      <c r="C22" s="16">
        <f>SUM(C20/C21)</f>
        <v>1526.1538461538462</v>
      </c>
      <c r="D22" s="12">
        <f>E22*3</f>
        <v>1144.6153846153848</v>
      </c>
      <c r="E22" s="16">
        <f>SUM(E20/E21)</f>
        <v>381.53846153846155</v>
      </c>
    </row>
    <row r="23" spans="1:5" s="21" customFormat="1" ht="39">
      <c r="A23" s="30" t="s">
        <v>23</v>
      </c>
      <c r="B23" s="20" t="s">
        <v>12</v>
      </c>
      <c r="C23" s="16">
        <f>SUM(+E23/3)*12</f>
        <v>1500</v>
      </c>
      <c r="D23" s="16">
        <f>E23</f>
        <v>375</v>
      </c>
      <c r="E23" s="16">
        <v>375</v>
      </c>
    </row>
    <row r="24" spans="1:5">
      <c r="A24" s="10" t="s">
        <v>18</v>
      </c>
      <c r="B24" s="17" t="s">
        <v>19</v>
      </c>
      <c r="C24" s="12">
        <f>+E24</f>
        <v>1</v>
      </c>
      <c r="D24" s="12">
        <f t="shared" ref="D24" si="3">SUM(E24)</f>
        <v>1</v>
      </c>
      <c r="E24" s="18">
        <v>1</v>
      </c>
    </row>
    <row r="25" spans="1:5">
      <c r="A25" s="10" t="s">
        <v>20</v>
      </c>
      <c r="B25" s="7" t="s">
        <v>21</v>
      </c>
      <c r="C25" s="16">
        <f>SUM(C23/C24)</f>
        <v>1500</v>
      </c>
      <c r="D25" s="16">
        <f>SUM(D23/D24)</f>
        <v>375</v>
      </c>
      <c r="E25" s="16">
        <f>SUM(E23/E24)</f>
        <v>375</v>
      </c>
    </row>
    <row r="26" spans="1:5" s="21" customFormat="1">
      <c r="A26" s="19" t="s">
        <v>24</v>
      </c>
      <c r="B26" s="20" t="s">
        <v>12</v>
      </c>
      <c r="C26" s="16">
        <f>SUM(+E26/3)*12</f>
        <v>4680</v>
      </c>
      <c r="D26" s="16">
        <f>E26</f>
        <v>1170</v>
      </c>
      <c r="E26" s="16">
        <v>1170</v>
      </c>
    </row>
    <row r="27" spans="1:5">
      <c r="A27" s="10" t="s">
        <v>18</v>
      </c>
      <c r="B27" s="17" t="s">
        <v>19</v>
      </c>
      <c r="C27" s="12">
        <v>5</v>
      </c>
      <c r="D27" s="12">
        <v>5</v>
      </c>
      <c r="E27" s="18">
        <v>5</v>
      </c>
    </row>
    <row r="28" spans="1:5">
      <c r="A28" s="10" t="s">
        <v>20</v>
      </c>
      <c r="B28" s="7" t="s">
        <v>21</v>
      </c>
      <c r="C28" s="16">
        <f>SUM(C26/C27)</f>
        <v>936</v>
      </c>
      <c r="D28" s="16">
        <f>SUM(D26/D27)</f>
        <v>234</v>
      </c>
      <c r="E28" s="16">
        <f>SUM(E26/E27)</f>
        <v>234</v>
      </c>
    </row>
    <row r="29" spans="1:5">
      <c r="A29" s="6" t="s">
        <v>25</v>
      </c>
      <c r="B29" s="7" t="s">
        <v>12</v>
      </c>
      <c r="C29" s="12">
        <f>(E29/3)*12</f>
        <v>4280</v>
      </c>
      <c r="D29" s="12">
        <f>E29</f>
        <v>1070</v>
      </c>
      <c r="E29" s="15">
        <v>1070</v>
      </c>
    </row>
    <row r="30" spans="1:5" s="25" customFormat="1" ht="36.75">
      <c r="A30" s="23" t="s">
        <v>26</v>
      </c>
      <c r="B30" s="24" t="s">
        <v>12</v>
      </c>
      <c r="C30" s="18">
        <f>E30*12</f>
        <v>9882.0000000000018</v>
      </c>
      <c r="D30" s="12">
        <f>E30*3</f>
        <v>2470.5000000000005</v>
      </c>
      <c r="E30" s="18">
        <f>79.7+740.2+3.6</f>
        <v>823.50000000000011</v>
      </c>
    </row>
    <row r="31" spans="1:5">
      <c r="A31" s="22" t="s">
        <v>27</v>
      </c>
      <c r="B31" s="7" t="s">
        <v>12</v>
      </c>
      <c r="C31" s="18">
        <f t="shared" ref="C31:C32" si="4">E31*12</f>
        <v>0</v>
      </c>
      <c r="D31" s="12">
        <f t="shared" ref="D31:D32" si="5">E31*3</f>
        <v>0</v>
      </c>
      <c r="E31" s="9"/>
    </row>
    <row r="32" spans="1:5" ht="36.75">
      <c r="A32" s="22" t="s">
        <v>28</v>
      </c>
      <c r="B32" s="7" t="s">
        <v>12</v>
      </c>
      <c r="C32" s="18">
        <f t="shared" si="4"/>
        <v>0</v>
      </c>
      <c r="D32" s="12">
        <f t="shared" si="5"/>
        <v>0</v>
      </c>
      <c r="E32" s="9"/>
    </row>
    <row r="33" spans="1:5" ht="52.5">
      <c r="A33" s="22" t="s">
        <v>29</v>
      </c>
      <c r="B33" s="7" t="s">
        <v>12</v>
      </c>
      <c r="C33" s="18">
        <f>(E33/3)*12</f>
        <v>3988</v>
      </c>
      <c r="D33" s="12">
        <f>E33</f>
        <v>997</v>
      </c>
      <c r="E33" s="18">
        <f>756+84.7+156.3</f>
        <v>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1й квартал 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2021-04-06T06:16:06Z</dcterms:modified>
</cp:coreProperties>
</file>